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DC327D9B-AE68-4360-9BB7-0E1158E8330C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29" sheetId="8" r:id="rId4"/>
    <sheet name="RENGLON 031" sheetId="11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4">'RENGLON 031'!$A$1:$Q$20</definedName>
  </definedNames>
  <calcPr calcId="179021"/>
</workbook>
</file>

<file path=xl/calcChain.xml><?xml version="1.0" encoding="utf-8"?>
<calcChain xmlns="http://schemas.openxmlformats.org/spreadsheetml/2006/main">
  <c r="I20" i="1" l="1"/>
  <c r="I16" i="1"/>
  <c r="I22" i="1" l="1"/>
  <c r="I17" i="1" l="1"/>
  <c r="K22" i="1" l="1"/>
  <c r="D15" i="13" l="1"/>
  <c r="I15" i="11" l="1"/>
  <c r="I21" i="1"/>
  <c r="K21" i="1" l="1"/>
  <c r="I19" i="1" l="1"/>
  <c r="I18" i="1"/>
  <c r="J15" i="1"/>
  <c r="I15" i="1"/>
  <c r="C8" i="15" l="1"/>
  <c r="C7" i="15"/>
  <c r="K15" i="1" l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19" i="1" l="1"/>
  <c r="G19" i="1"/>
  <c r="K19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L16" i="1" l="1"/>
  <c r="L22" i="1"/>
  <c r="L20" i="1" s="1"/>
  <c r="E16" i="1"/>
  <c r="E17" i="1"/>
  <c r="E18" i="1"/>
  <c r="G18" i="1"/>
  <c r="E21" i="1"/>
  <c r="G21" i="1"/>
  <c r="E22" i="1"/>
  <c r="E20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0" i="1" l="1"/>
  <c r="K18" i="1" l="1"/>
  <c r="K16" i="1"/>
</calcChain>
</file>

<file path=xl/sharedStrings.xml><?xml version="1.0" encoding="utf-8"?>
<sst xmlns="http://schemas.openxmlformats.org/spreadsheetml/2006/main" count="359" uniqueCount="156">
  <si>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</si>
  <si>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</si>
  <si>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</si>
  <si>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</si>
  <si>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</si>
  <si>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</si>
  <si>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</si>
  <si>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</si>
  <si>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</si>
  <si>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</si>
  <si>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</si>
  <si>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</si>
  <si>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</si>
  <si>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</si>
  <si>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</si>
  <si>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</si>
  <si>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</si>
  <si>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</si>
  <si>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</si>
  <si>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</si>
  <si>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</si>
  <si>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</si>
  <si>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</si>
  <si>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</si>
  <si>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</si>
  <si>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</si>
  <si>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</si>
  <si>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</si>
  <si>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</si>
  <si>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</si>
  <si>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</si>
  <si>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</si>
  <si>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</si>
  <si>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</si>
  <si>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</si>
  <si>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</si>
  <si>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</si>
  <si>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</si>
  <si>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</si>
  <si>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</si>
  <si>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</si>
  <si>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</si>
  <si>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</si>
  <si>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</si>
  <si>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</si>
  <si>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</si>
  <si>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</si>
  <si>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</si>
  <si>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</si>
  <si>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</si>
  <si>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</si>
  <si>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</si>
  <si>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</si>
  <si>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</si>
  <si>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</si>
  <si>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</si>
  <si>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</si>
  <si>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</si>
  <si>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</si>
  <si>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</si>
  <si>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</si>
  <si>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</si>
  <si>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</si>
  <si>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</si>
  <si>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</si>
  <si>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</si>
  <si>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</si>
  <si>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</si>
  <si>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</si>
  <si>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</si>
  <si>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</si>
  <si>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</si>
  <si>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</si>
  <si>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</si>
  <si>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</si>
  <si>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</si>
  <si>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Wylder Rodriguez Fernandez</t>
  </si>
  <si>
    <t>Entrenador de Equitación</t>
  </si>
  <si>
    <t>Victor Manuel Miranda Olveira</t>
  </si>
  <si>
    <t>Gerente Administrativa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</si>
  <si>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</si>
  <si>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</si>
  <si>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</si>
  <si>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</si>
  <si>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</si>
  <si>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</si>
  <si>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</si>
  <si>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</si>
  <si>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</si>
  <si>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</si>
  <si>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</si>
  <si>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</si>
  <si>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</si>
  <si>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</si>
  <si>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</si>
  <si>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</si>
  <si>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</si>
  <si>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</si>
  <si>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</si>
  <si>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</si>
  <si>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Ana Lucrecia Vasquez Saravia</t>
  </si>
  <si>
    <t>Numero y Nombre de funcionarios, servidores públicos, empleados y asesores que laboran en el Sujeto Obligado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</si>
  <si>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</si>
  <si>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</si>
  <si>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</si>
  <si>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</si>
  <si>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</si>
  <si>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</si>
  <si>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</si>
  <si>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</si>
  <si>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</si>
  <si>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</si>
  <si>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</si>
  <si>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</si>
  <si>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</si>
  <si>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</si>
  <si>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</si>
  <si>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</si>
  <si>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</si>
  <si>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</si>
  <si>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Julieta Sel Pacay</t>
  </si>
  <si>
    <t>Encargada de Limpieza (Miscelaneos)</t>
  </si>
  <si>
    <t>Oscar Raul García Cifuenes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</si>
  <si>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</si>
  <si>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</si>
  <si>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</si>
  <si>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</si>
  <si>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</si>
  <si>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Geraldina Abigail Garzo de Garcia</t>
  </si>
  <si>
    <t>Director Tecnico</t>
  </si>
  <si>
    <t>Presidente a.i.</t>
  </si>
  <si>
    <t>Tesorero a.i.</t>
  </si>
  <si>
    <t>Secretario a.i.</t>
  </si>
  <si>
    <t>Alfonso Zetina Lopez</t>
  </si>
  <si>
    <t>Angel Arevalo Fagiani</t>
  </si>
  <si>
    <t>Maritza Barrios Godoy</t>
  </si>
  <si>
    <t>Rodrigo Antonio Molina Giron</t>
  </si>
  <si>
    <t>COMITÉ EJECUTIVO INTERINO  DE LA ASOCIACION</t>
  </si>
  <si>
    <t>SALARIO*</t>
  </si>
  <si>
    <t>*Los miembros del Comité Ejecutivo, prestan sus servicios adhonorem.</t>
  </si>
  <si>
    <t>*Viáticos al entrenador Walid Sayed, corresponde a eventos deportivos a realizarse a nivel internacional del 6/abrl al 23/mayo 2023.</t>
  </si>
  <si>
    <t>Francisco David Picholá Suret</t>
  </si>
  <si>
    <t>Entrenador 5ta Disciplina</t>
  </si>
  <si>
    <t xml:space="preserve">Operario en Mantenimiento y Limpieza </t>
  </si>
  <si>
    <t xml:space="preserve">Jorge David Imeri Cabrera </t>
  </si>
  <si>
    <t>Hans Cristopher Villagrán James</t>
  </si>
  <si>
    <t>Daniela Andrade Dougherty</t>
  </si>
  <si>
    <t>Auxiliar de Entrenador Gral</t>
  </si>
  <si>
    <t>BONOS*</t>
  </si>
  <si>
    <t>Alan Fernando Gómez Vargas</t>
  </si>
  <si>
    <t xml:space="preserve"> * </t>
  </si>
  <si>
    <r>
      <t xml:space="preserve">(-) DESCUENTOS </t>
    </r>
    <r>
      <rPr>
        <b/>
        <sz val="7.5"/>
        <rFont val="Arial"/>
        <family val="2"/>
      </rPr>
      <t>(IGSS-ISR-FIANZA-PRESTAMOS)</t>
    </r>
  </si>
  <si>
    <t xml:space="preserve"> *</t>
  </si>
  <si>
    <t xml:space="preserve">Asistente Administrativo          </t>
  </si>
  <si>
    <t>FECHA DE ACTUALIZACIÓN: 20 - Noviembre - 2023</t>
  </si>
  <si>
    <t>CORRESPONDE AL MES DE: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</si>
</sst>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3" fillId="0" borderId="1" xfId="4" applyFont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13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quotePrefix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6" fillId="0" borderId="0" xfId="4" quotePrefix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topLeftCell="B1" zoomScale="110" zoomScaleNormal="100" zoomScaleSheetLayoutView="110" workbookViewId="0">
      <selection activeCell="G14" sqref="G14"/>
    </sheetView>
  </sheetViews>
  <sheetFormatPr baseColWidth="10" defaultRowHeight="12.75" x14ac:dyDescent="0.2"/>
  <cols>
    <col min="1" max="1" width="4.85546875" style="158" customWidth="1"/>
    <col min="2" max="2" width="34.4257812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">
        <v>154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">
        <v>155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258" t="s">
        <v>1</v>
      </c>
      <c r="B12" s="260" t="s">
        <v>2</v>
      </c>
      <c r="C12" s="260" t="s">
        <v>3</v>
      </c>
      <c r="D12" s="262" t="s">
        <v>138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x14ac:dyDescent="0.25">
      <c r="A13" s="259"/>
      <c r="B13" s="261"/>
      <c r="C13" s="261"/>
      <c r="D13" s="263"/>
      <c r="E13" s="267"/>
      <c r="F13" s="265"/>
      <c r="G13" s="265"/>
      <c r="H13" s="248"/>
    </row>
    <row r="14" spans="1:8" s="160" customFormat="1" ht="36.75" customHeight="1" x14ac:dyDescent="0.25">
      <c r="A14" s="164">
        <v>1</v>
      </c>
      <c r="B14" s="195" t="s">
        <v>90</v>
      </c>
      <c r="C14" s="226" t="s">
        <v>130</v>
      </c>
      <c r="D14" s="167">
        <v>0</v>
      </c>
      <c r="E14" s="172">
        <v>0</v>
      </c>
      <c r="F14" s="173">
        <v>0</v>
      </c>
      <c r="G14" s="173">
        <v>22856.25</v>
      </c>
      <c r="H14" s="174">
        <v>0</v>
      </c>
    </row>
    <row r="15" spans="1:8" s="160" customFormat="1" ht="36.75" customHeight="1" x14ac:dyDescent="0.25">
      <c r="A15" s="164">
        <v>2</v>
      </c>
      <c r="B15" s="195" t="s">
        <v>133</v>
      </c>
      <c r="C15" s="226" t="s">
        <v>131</v>
      </c>
      <c r="D15" s="167">
        <v>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134</v>
      </c>
      <c r="C16" s="226" t="s">
        <v>132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 t="s">
        <v>135</v>
      </c>
      <c r="C17" s="226" t="s">
        <v>114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164">
        <v>5</v>
      </c>
      <c r="B18" s="196" t="s">
        <v>136</v>
      </c>
      <c r="C18" s="227" t="s">
        <v>115</v>
      </c>
      <c r="D18" s="168">
        <v>0</v>
      </c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253" t="s">
        <v>82</v>
      </c>
      <c r="B19" s="253"/>
      <c r="C19" s="253"/>
    </row>
    <row r="20" spans="1:8" x14ac:dyDescent="0.2">
      <c r="A20" s="178" t="s">
        <v>139</v>
      </c>
      <c r="B20" s="178"/>
      <c r="C20" s="178"/>
    </row>
    <row r="21" spans="1:8" x14ac:dyDescent="0.2">
      <c r="A21" s="254"/>
      <c r="B21" s="254"/>
      <c r="C21" s="254"/>
    </row>
    <row r="22" spans="1:8" x14ac:dyDescent="0.2">
      <c r="B22" s="249" t="s">
        <v>137</v>
      </c>
      <c r="C22" s="250"/>
    </row>
    <row r="23" spans="1:8" ht="12.75" customHeight="1" x14ac:dyDescent="0.2">
      <c r="B23" s="251"/>
      <c r="C23" s="252"/>
      <c r="D23" s="245" t="s">
        <v>89</v>
      </c>
      <c r="E23" s="246"/>
      <c r="F23" s="246"/>
      <c r="G23" s="246"/>
      <c r="H23" s="246"/>
    </row>
  </sheetData>
  <mergeCells count="22">
    <mergeCell ref="B12:B13"/>
    <mergeCell ref="C12:C13"/>
    <mergeCell ref="D12:D13"/>
    <mergeCell ref="G12:G13"/>
    <mergeCell ref="E12:E13"/>
    <mergeCell ref="F12:F13"/>
    <mergeCell ref="C7:H7"/>
    <mergeCell ref="C8:H8"/>
    <mergeCell ref="D23:H23"/>
    <mergeCell ref="C2:H2"/>
    <mergeCell ref="C3:H3"/>
    <mergeCell ref="C4:H4"/>
    <mergeCell ref="C5:H5"/>
    <mergeCell ref="C6:H6"/>
    <mergeCell ref="H12:H13"/>
    <mergeCell ref="B22:C23"/>
    <mergeCell ref="A19:C19"/>
    <mergeCell ref="A21:C21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40" t="s">
        <v>0</v>
      </c>
      <c r="B11" s="336"/>
      <c r="C11" s="336"/>
      <c r="D11" s="336"/>
      <c r="E11" s="336"/>
      <c r="F11" s="336"/>
      <c r="G11" s="336"/>
      <c r="H11" s="336"/>
      <c r="I11" s="336"/>
      <c r="J11" s="341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40" t="s">
        <v>42</v>
      </c>
      <c r="B13" s="336"/>
      <c r="C13" s="336"/>
      <c r="D13" s="336"/>
      <c r="E13" s="336"/>
      <c r="F13" s="336"/>
      <c r="G13" s="336"/>
      <c r="H13" s="336"/>
      <c r="I13" s="336"/>
      <c r="J13" s="341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40" t="s">
        <v>31</v>
      </c>
      <c r="B15" s="336"/>
      <c r="C15" s="336"/>
      <c r="D15" s="336"/>
      <c r="E15" s="336"/>
      <c r="F15" s="336"/>
      <c r="G15" s="336"/>
      <c r="H15" s="336"/>
      <c r="I15" s="336"/>
      <c r="J15" s="341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42" t="s">
        <v>1</v>
      </c>
      <c r="B18" s="342" t="s">
        <v>2</v>
      </c>
      <c r="C18" s="339" t="s">
        <v>3</v>
      </c>
      <c r="D18" s="342" t="s">
        <v>4</v>
      </c>
      <c r="E18" s="85" t="s">
        <v>32</v>
      </c>
      <c r="F18" s="342" t="s">
        <v>8</v>
      </c>
      <c r="G18" s="43" t="s">
        <v>9</v>
      </c>
      <c r="H18" s="44" t="s">
        <v>10</v>
      </c>
      <c r="I18" s="43" t="s">
        <v>1</v>
      </c>
      <c r="J18" s="342" t="s">
        <v>11</v>
      </c>
    </row>
    <row r="19" spans="1:10" x14ac:dyDescent="0.25">
      <c r="A19" s="338"/>
      <c r="B19" s="338"/>
      <c r="C19" s="339"/>
      <c r="D19" s="338"/>
      <c r="E19" s="86" t="s">
        <v>33</v>
      </c>
      <c r="F19" s="338"/>
      <c r="G19" s="46" t="s">
        <v>15</v>
      </c>
      <c r="H19" s="47" t="s">
        <v>16</v>
      </c>
      <c r="I19" s="46" t="s">
        <v>17</v>
      </c>
      <c r="J19" s="338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28" t="s">
        <v>28</v>
      </c>
      <c r="E33" s="328"/>
      <c r="F33" s="328"/>
      <c r="G33" s="328"/>
      <c r="H33" s="34"/>
      <c r="I33" s="328" t="s">
        <v>29</v>
      </c>
      <c r="J33" s="328"/>
    </row>
    <row r="34" spans="3:10" x14ac:dyDescent="0.25">
      <c r="D34" s="330" t="s">
        <v>34</v>
      </c>
      <c r="E34" s="330"/>
      <c r="F34" s="330"/>
      <c r="G34" s="330"/>
      <c r="I34" s="331" t="s">
        <v>30</v>
      </c>
      <c r="J34" s="331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36" t="s">
        <v>0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36" t="s">
        <v>51</v>
      </c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36" t="s">
        <v>47</v>
      </c>
      <c r="B9" s="336"/>
      <c r="C9" s="336"/>
      <c r="D9" s="336"/>
      <c r="E9" s="336"/>
      <c r="F9" s="336"/>
      <c r="G9" s="336"/>
      <c r="H9" s="336"/>
      <c r="I9" s="336"/>
      <c r="J9" s="336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42" t="s">
        <v>1</v>
      </c>
      <c r="B12" s="342" t="s">
        <v>2</v>
      </c>
      <c r="C12" s="339" t="s">
        <v>3</v>
      </c>
      <c r="D12" s="342" t="s">
        <v>4</v>
      </c>
      <c r="E12" s="90" t="s">
        <v>32</v>
      </c>
      <c r="F12" s="342" t="s">
        <v>8</v>
      </c>
      <c r="G12" s="43" t="s">
        <v>9</v>
      </c>
      <c r="H12" s="342" t="s">
        <v>48</v>
      </c>
      <c r="I12" s="43" t="s">
        <v>1</v>
      </c>
      <c r="J12" s="342" t="s">
        <v>11</v>
      </c>
    </row>
    <row r="13" spans="1:10" x14ac:dyDescent="0.25">
      <c r="A13" s="338"/>
      <c r="B13" s="338"/>
      <c r="C13" s="339"/>
      <c r="D13" s="338"/>
      <c r="E13" s="91" t="s">
        <v>33</v>
      </c>
      <c r="F13" s="338"/>
      <c r="G13" s="46" t="s">
        <v>15</v>
      </c>
      <c r="H13" s="338"/>
      <c r="I13" s="46" t="s">
        <v>17</v>
      </c>
      <c r="J13" s="338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28" t="s">
        <v>28</v>
      </c>
      <c r="E27" s="328"/>
      <c r="F27" s="328"/>
      <c r="G27" s="328"/>
      <c r="H27" s="102"/>
      <c r="I27" s="328" t="s">
        <v>29</v>
      </c>
      <c r="J27" s="328"/>
    </row>
    <row r="28" spans="1:10" x14ac:dyDescent="0.25">
      <c r="A28" s="1"/>
      <c r="B28" s="1"/>
      <c r="C28" s="1"/>
      <c r="D28" s="329" t="s">
        <v>34</v>
      </c>
      <c r="E28" s="329"/>
      <c r="F28" s="329"/>
      <c r="G28" s="329"/>
      <c r="H28" s="1"/>
      <c r="I28" s="343" t="s">
        <v>30</v>
      </c>
      <c r="J28" s="343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44"/>
      <c r="L9" s="344"/>
      <c r="M9" s="344"/>
    </row>
    <row r="10" spans="1:13" s="88" customFormat="1" ht="20.25" customHeight="1" x14ac:dyDescent="0.25">
      <c r="A10" s="345" t="s">
        <v>0</v>
      </c>
      <c r="B10" s="345"/>
      <c r="C10" s="345"/>
      <c r="D10" s="345"/>
      <c r="E10" s="345"/>
      <c r="F10" s="345"/>
      <c r="G10" s="345"/>
      <c r="H10" s="345"/>
      <c r="I10" s="345"/>
      <c r="J10" s="345"/>
      <c r="K10" s="124"/>
      <c r="L10" s="124"/>
      <c r="M10" s="124"/>
    </row>
    <row r="11" spans="1:13" s="88" customFormat="1" ht="27.75" x14ac:dyDescent="0.25">
      <c r="A11" s="346" t="s">
        <v>54</v>
      </c>
      <c r="B11" s="346"/>
      <c r="C11" s="346"/>
      <c r="D11" s="346"/>
      <c r="E11" s="346"/>
      <c r="F11" s="346"/>
      <c r="G11" s="346"/>
      <c r="H11" s="346"/>
      <c r="I11" s="346"/>
      <c r="J11" s="346"/>
      <c r="K11" s="124"/>
      <c r="L11" s="124"/>
      <c r="M11" s="125"/>
    </row>
    <row r="12" spans="1:13" ht="20.25" customHeight="1" x14ac:dyDescent="0.25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124"/>
      <c r="L12" s="124"/>
      <c r="M12" s="125"/>
    </row>
    <row r="13" spans="1:13" ht="15.75" x14ac:dyDescent="0.25">
      <c r="A13" s="347" t="s">
        <v>1</v>
      </c>
      <c r="B13" s="347" t="s">
        <v>2</v>
      </c>
      <c r="C13" s="347" t="s">
        <v>3</v>
      </c>
      <c r="D13" s="347" t="s">
        <v>4</v>
      </c>
      <c r="E13" s="118" t="s">
        <v>32</v>
      </c>
      <c r="F13" s="347" t="s">
        <v>8</v>
      </c>
      <c r="G13" s="119" t="s">
        <v>9</v>
      </c>
      <c r="H13" s="119" t="s">
        <v>10</v>
      </c>
      <c r="I13" s="119" t="s">
        <v>1</v>
      </c>
      <c r="J13" s="347" t="s">
        <v>11</v>
      </c>
      <c r="K13" s="124"/>
      <c r="L13" s="124"/>
      <c r="M13" s="125"/>
    </row>
    <row r="14" spans="1:13" ht="15.75" x14ac:dyDescent="0.25">
      <c r="A14" s="347"/>
      <c r="B14" s="347"/>
      <c r="C14" s="347"/>
      <c r="D14" s="347"/>
      <c r="E14" s="120" t="s">
        <v>33</v>
      </c>
      <c r="F14" s="347"/>
      <c r="G14" s="121" t="s">
        <v>15</v>
      </c>
      <c r="H14" s="121" t="s">
        <v>16</v>
      </c>
      <c r="I14" s="121" t="s">
        <v>17</v>
      </c>
      <c r="J14" s="347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11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12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28" t="s">
        <v>28</v>
      </c>
      <c r="E24" s="328"/>
      <c r="F24" s="328"/>
      <c r="G24" s="328"/>
      <c r="H24" s="34"/>
      <c r="I24" s="328" t="s">
        <v>29</v>
      </c>
      <c r="J24" s="328"/>
    </row>
    <row r="25" spans="1:13" x14ac:dyDescent="0.25">
      <c r="D25" s="330" t="s">
        <v>34</v>
      </c>
      <c r="E25" s="330"/>
      <c r="F25" s="330"/>
      <c r="G25" s="330"/>
      <c r="I25" s="331" t="s">
        <v>30</v>
      </c>
      <c r="J25" s="331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7" zoomScale="80" zoomScaleNormal="80" zoomScaleSheetLayoutView="100" zoomScalePageLayoutView="71" workbookViewId="0">
      <selection activeCell="V19" sqref="V19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8" width="11.42578125" style="88"/>
    <col min="19" max="29" width="4.28515625" style="88" customWidth="1"/>
    <col min="30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4" t="s">
        <v>84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54" customFormat="1" x14ac:dyDescent="0.25">
      <c r="B3" s="155"/>
      <c r="C3" s="244" t="s">
        <v>85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s="154" customFormat="1" x14ac:dyDescent="0.25">
      <c r="B4" s="155"/>
      <c r="C4" s="244" t="s">
        <v>86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154" customFormat="1" x14ac:dyDescent="0.25">
      <c r="B5" s="155"/>
      <c r="C5" s="244" t="s">
        <v>87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s="154" customFormat="1" x14ac:dyDescent="0.25">
      <c r="B6" s="155"/>
      <c r="C6" s="244" t="s">
        <v>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s="154" customFormat="1" x14ac:dyDescent="0.25">
      <c r="A7" s="156"/>
      <c r="B7" s="156"/>
      <c r="C7" s="244" t="str">
        <f>CE!C7</f>
        <v>FECHA DE ACTUALIZACIÓN: 20 - Noviembre - 2023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s="154" customFormat="1" x14ac:dyDescent="0.25">
      <c r="A8" s="157"/>
      <c r="B8" s="157"/>
      <c r="C8" s="244" t="str">
        <f>CE!C8</f>
        <v>CORRESPONDE AL MES DE: OCTUBRE 2023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6.5" thickBot="1" x14ac:dyDescent="0.3">
      <c r="A11" s="257" t="s">
        <v>68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</row>
    <row r="12" spans="1:17" ht="15" customHeight="1" x14ac:dyDescent="0.25">
      <c r="A12" s="269" t="s">
        <v>1</v>
      </c>
      <c r="B12" s="272" t="s">
        <v>2</v>
      </c>
      <c r="C12" s="272" t="s">
        <v>3</v>
      </c>
      <c r="D12" s="277" t="s">
        <v>4</v>
      </c>
      <c r="E12" s="285" t="s">
        <v>44</v>
      </c>
      <c r="F12" s="286"/>
      <c r="G12" s="286"/>
      <c r="H12" s="287"/>
      <c r="I12" s="288" t="s">
        <v>151</v>
      </c>
      <c r="J12" s="291" t="s">
        <v>52</v>
      </c>
      <c r="K12" s="280" t="s">
        <v>45</v>
      </c>
      <c r="L12" s="283" t="s">
        <v>46</v>
      </c>
      <c r="M12" s="275" t="s">
        <v>11</v>
      </c>
      <c r="N12" s="302" t="s">
        <v>62</v>
      </c>
      <c r="O12" s="302" t="s">
        <v>81</v>
      </c>
      <c r="P12" s="302" t="s">
        <v>64</v>
      </c>
      <c r="Q12" s="294" t="s">
        <v>80</v>
      </c>
    </row>
    <row r="13" spans="1:17" x14ac:dyDescent="0.25">
      <c r="A13" s="270"/>
      <c r="B13" s="273"/>
      <c r="C13" s="273"/>
      <c r="D13" s="278"/>
      <c r="E13" s="229" t="s">
        <v>5</v>
      </c>
      <c r="F13" s="230" t="s">
        <v>6</v>
      </c>
      <c r="G13" s="230" t="s">
        <v>7</v>
      </c>
      <c r="H13" s="230" t="s">
        <v>39</v>
      </c>
      <c r="I13" s="289"/>
      <c r="J13" s="292"/>
      <c r="K13" s="281"/>
      <c r="L13" s="284"/>
      <c r="M13" s="276"/>
      <c r="N13" s="303"/>
      <c r="O13" s="303"/>
      <c r="P13" s="303"/>
      <c r="Q13" s="295"/>
    </row>
    <row r="14" spans="1:17" ht="15.75" thickBot="1" x14ac:dyDescent="0.3">
      <c r="A14" s="271"/>
      <c r="B14" s="274"/>
      <c r="C14" s="274"/>
      <c r="D14" s="279"/>
      <c r="E14" s="232" t="s">
        <v>12</v>
      </c>
      <c r="F14" s="233" t="s">
        <v>13</v>
      </c>
      <c r="G14" s="233" t="s">
        <v>14</v>
      </c>
      <c r="H14" s="233" t="s">
        <v>40</v>
      </c>
      <c r="I14" s="290"/>
      <c r="J14" s="293"/>
      <c r="K14" s="282"/>
      <c r="L14" s="284"/>
      <c r="M14" s="276"/>
      <c r="N14" s="304"/>
      <c r="O14" s="304"/>
      <c r="P14" s="304"/>
      <c r="Q14" s="296"/>
    </row>
    <row r="15" spans="1:17" ht="51" customHeight="1" x14ac:dyDescent="0.25">
      <c r="A15" s="139" t="s">
        <v>18</v>
      </c>
      <c r="B15" s="140" t="s">
        <v>128</v>
      </c>
      <c r="C15" s="141" t="s">
        <v>79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0</v>
      </c>
      <c r="P15" s="148">
        <v>0</v>
      </c>
      <c r="Q15" s="149">
        <v>458.01</v>
      </c>
    </row>
    <row r="16" spans="1:17" ht="51" customHeight="1" x14ac:dyDescent="0.25">
      <c r="A16" s="103" t="s">
        <v>19</v>
      </c>
      <c r="B16" s="113" t="s">
        <v>149</v>
      </c>
      <c r="C16" s="135" t="s">
        <v>153</v>
      </c>
      <c r="D16" s="136">
        <v>5000</v>
      </c>
      <c r="E16" s="137">
        <f>+D16*4.83/100</f>
        <v>241.5</v>
      </c>
      <c r="F16" s="137">
        <v>0</v>
      </c>
      <c r="G16" s="137">
        <v>0</v>
      </c>
      <c r="H16" s="137">
        <v>1062.58</v>
      </c>
      <c r="I16" s="136">
        <f>241.5+67.2</f>
        <v>308.7</v>
      </c>
      <c r="J16" s="136">
        <v>250</v>
      </c>
      <c r="K16" s="138">
        <f t="shared" ref="K16:K18" si="0">+D16-I16+J16</f>
        <v>4941.3</v>
      </c>
      <c r="L16" s="133" t="e">
        <f>#REF!+1</f>
        <v>#REF!</v>
      </c>
      <c r="M16" s="134"/>
      <c r="N16" s="150">
        <v>0</v>
      </c>
      <c r="O16" s="150">
        <v>0</v>
      </c>
      <c r="P16" s="150">
        <v>0</v>
      </c>
      <c r="Q16" s="151">
        <v>0</v>
      </c>
    </row>
    <row r="17" spans="1:17" ht="51" customHeight="1" x14ac:dyDescent="0.25">
      <c r="A17" s="103" t="s">
        <v>20</v>
      </c>
      <c r="B17" s="113" t="s">
        <v>94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434.7+242.85+120.96+3294.99</f>
        <v>4093.5</v>
      </c>
      <c r="J17" s="136">
        <v>250</v>
      </c>
      <c r="K17" s="138">
        <f t="shared" si="0"/>
        <v>5156.5</v>
      </c>
      <c r="L17" s="133">
        <v>7148</v>
      </c>
      <c r="M17" s="134"/>
      <c r="N17" s="150">
        <v>0</v>
      </c>
      <c r="O17" s="150">
        <v>0</v>
      </c>
      <c r="P17" s="150">
        <v>0</v>
      </c>
      <c r="Q17" s="151">
        <v>508.56</v>
      </c>
    </row>
    <row r="18" spans="1:17" ht="51" customHeight="1" x14ac:dyDescent="0.25">
      <c r="A18" s="103" t="s">
        <v>21</v>
      </c>
      <c r="B18" s="113" t="s">
        <v>95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289.8+100.09+80.64</f>
        <v>470.53</v>
      </c>
      <c r="J18" s="136">
        <v>250</v>
      </c>
      <c r="K18" s="138">
        <f t="shared" si="0"/>
        <v>5779.47</v>
      </c>
      <c r="L18" s="133">
        <v>7147</v>
      </c>
      <c r="M18" s="134"/>
      <c r="N18" s="150">
        <v>0</v>
      </c>
      <c r="O18" s="150">
        <v>0</v>
      </c>
      <c r="P18" s="150">
        <v>0</v>
      </c>
      <c r="Q18" s="151">
        <v>339.14</v>
      </c>
    </row>
    <row r="19" spans="1:17" ht="51" customHeight="1" x14ac:dyDescent="0.25">
      <c r="A19" s="103" t="s">
        <v>22</v>
      </c>
      <c r="B19" s="198" t="s">
        <v>96</v>
      </c>
      <c r="C19" s="199" t="s">
        <v>92</v>
      </c>
      <c r="D19" s="132">
        <v>4000</v>
      </c>
      <c r="E19" s="110">
        <f>+D19*4.83/100</f>
        <v>193.2</v>
      </c>
      <c r="F19" s="110">
        <v>437.07</v>
      </c>
      <c r="G19" s="110">
        <f>(D19*24*0.05%)+(D19*24*0.05%*12%)</f>
        <v>53.76</v>
      </c>
      <c r="H19" s="110">
        <v>0</v>
      </c>
      <c r="I19" s="132">
        <f>193.2+4.92</f>
        <v>198.11999999999998</v>
      </c>
      <c r="J19" s="132">
        <v>250</v>
      </c>
      <c r="K19" s="111">
        <f>+D19-I19+J19</f>
        <v>4051.88</v>
      </c>
      <c r="L19" s="133">
        <v>7144</v>
      </c>
      <c r="M19" s="134"/>
      <c r="N19" s="150">
        <v>0</v>
      </c>
      <c r="O19" s="150">
        <v>0</v>
      </c>
      <c r="P19" s="150">
        <v>0</v>
      </c>
      <c r="Q19" s="151">
        <v>0</v>
      </c>
    </row>
    <row r="20" spans="1:17" ht="51" customHeight="1" thickBot="1" x14ac:dyDescent="0.3">
      <c r="A20" s="104" t="s">
        <v>24</v>
      </c>
      <c r="B20" s="105" t="s">
        <v>97</v>
      </c>
      <c r="C20" s="108" t="s">
        <v>93</v>
      </c>
      <c r="D20" s="147">
        <v>4000</v>
      </c>
      <c r="E20" s="185">
        <f t="shared" ref="E20" si="1">D20*4.83/100</f>
        <v>193.2</v>
      </c>
      <c r="F20" s="185">
        <v>0</v>
      </c>
      <c r="G20" s="185">
        <v>0</v>
      </c>
      <c r="H20" s="185">
        <v>0</v>
      </c>
      <c r="I20" s="147">
        <f>193.2+4.92+676.34</f>
        <v>874.46</v>
      </c>
      <c r="J20" s="147">
        <v>250</v>
      </c>
      <c r="K20" s="112">
        <f>+D20-I20+J20</f>
        <v>3375.54</v>
      </c>
      <c r="L20" s="186">
        <f>L22+1</f>
        <v>7151</v>
      </c>
      <c r="M20" s="187"/>
      <c r="N20" s="152">
        <v>0</v>
      </c>
      <c r="O20" s="152">
        <v>0</v>
      </c>
      <c r="P20" s="152">
        <v>0</v>
      </c>
      <c r="Q20" s="153">
        <v>0</v>
      </c>
    </row>
    <row r="21" spans="1:17" ht="51" customHeight="1" x14ac:dyDescent="0.25">
      <c r="A21" s="234" t="s">
        <v>60</v>
      </c>
      <c r="B21" s="235" t="s">
        <v>144</v>
      </c>
      <c r="C21" s="236" t="s">
        <v>129</v>
      </c>
      <c r="D21" s="237">
        <v>9000</v>
      </c>
      <c r="E21" s="238">
        <f t="shared" ref="E21" si="2">D21*4.83/100</f>
        <v>434.7</v>
      </c>
      <c r="F21" s="238">
        <v>0</v>
      </c>
      <c r="G21" s="238">
        <f>(D21*24*0.05%)+(D21*24*0.05%*12%)</f>
        <v>120.96</v>
      </c>
      <c r="H21" s="238">
        <v>0</v>
      </c>
      <c r="I21" s="237">
        <f>434.7+260.35</f>
        <v>695.05</v>
      </c>
      <c r="J21" s="237">
        <v>600</v>
      </c>
      <c r="K21" s="239">
        <f>+D21-I21+J21</f>
        <v>8904.9500000000007</v>
      </c>
      <c r="L21" s="240">
        <v>7149</v>
      </c>
      <c r="M21" s="241"/>
      <c r="N21" s="242">
        <v>0</v>
      </c>
      <c r="O21" s="242">
        <v>0</v>
      </c>
      <c r="P21" s="242">
        <v>0</v>
      </c>
      <c r="Q21" s="243">
        <v>214.13</v>
      </c>
    </row>
    <row r="22" spans="1:17" ht="51" customHeight="1" thickBot="1" x14ac:dyDescent="0.3">
      <c r="A22" s="104" t="s">
        <v>91</v>
      </c>
      <c r="B22" s="105" t="s">
        <v>98</v>
      </c>
      <c r="C22" s="108" t="s">
        <v>35</v>
      </c>
      <c r="D22" s="147">
        <v>4500</v>
      </c>
      <c r="E22" s="185">
        <f t="shared" ref="E22" si="3">D22*4.83/100</f>
        <v>217.35</v>
      </c>
      <c r="F22" s="185">
        <v>0</v>
      </c>
      <c r="G22" s="185">
        <v>0</v>
      </c>
      <c r="H22" s="185">
        <v>1311.16</v>
      </c>
      <c r="I22" s="147">
        <f>217.35+28.72+2290.95</f>
        <v>2537.02</v>
      </c>
      <c r="J22" s="147">
        <v>250</v>
      </c>
      <c r="K22" s="112">
        <f>+D22-I22+J22</f>
        <v>2212.98</v>
      </c>
      <c r="L22" s="186">
        <f t="shared" ref="L22" si="4">L21+1</f>
        <v>7150</v>
      </c>
      <c r="M22" s="187"/>
      <c r="N22" s="152">
        <v>0</v>
      </c>
      <c r="O22" s="152">
        <v>0</v>
      </c>
      <c r="P22" s="152">
        <v>0</v>
      </c>
      <c r="Q22" s="153">
        <v>0</v>
      </c>
    </row>
    <row r="23" spans="1:17" s="220" customFormat="1" x14ac:dyDescent="0.25">
      <c r="A23" s="300" t="s">
        <v>150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</row>
    <row r="24" spans="1:17" s="220" customFormat="1" x14ac:dyDescent="0.25">
      <c r="A24" s="301" t="s">
        <v>99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</row>
    <row r="25" spans="1:17" s="220" customFormat="1" ht="15" customHeight="1" x14ac:dyDescent="0.25">
      <c r="A25" s="221"/>
      <c r="B25" s="222"/>
      <c r="C25" s="223"/>
      <c r="D25" s="221"/>
      <c r="E25" s="221"/>
      <c r="F25" s="221"/>
      <c r="G25" s="221"/>
      <c r="H25" s="221"/>
      <c r="I25" s="221"/>
      <c r="J25" s="221"/>
      <c r="K25" s="221"/>
    </row>
    <row r="26" spans="1:17" s="220" customFormat="1" x14ac:dyDescent="0.25">
      <c r="A26" s="221"/>
      <c r="B26" s="298" t="s">
        <v>66</v>
      </c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99"/>
      <c r="C27" s="221"/>
      <c r="D27" s="268" t="str">
        <f>[1]CE!$D$23</f>
        <v>(Base legal Decreto 57-2008, artículo 10 numeral 4) INFORMACIÓN PÚBLICA DE OFICIO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</row>
    <row r="28" spans="1:17" s="220" customFormat="1" x14ac:dyDescent="0.25">
      <c r="A28" s="221"/>
      <c r="B28" s="221"/>
      <c r="C28" s="221"/>
      <c r="E28" s="221"/>
      <c r="F28" s="221"/>
      <c r="G28" s="221"/>
      <c r="H28" s="221"/>
      <c r="I28" s="221"/>
      <c r="J28" s="221"/>
      <c r="K28" s="221"/>
    </row>
    <row r="29" spans="1:17" s="220" customFormat="1" x14ac:dyDescent="0.25">
      <c r="B29" s="222"/>
      <c r="C29" s="223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ht="11.25" customHeight="1" x14ac:dyDescent="0.25">
      <c r="B34" s="222"/>
      <c r="C34" s="223"/>
    </row>
    <row r="35" spans="2:3" s="220" customFormat="1" hidden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4" t="s">
        <v>84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54" customFormat="1" x14ac:dyDescent="0.25">
      <c r="B3" s="155"/>
      <c r="C3" s="244" t="s">
        <v>85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s="154" customFormat="1" x14ac:dyDescent="0.25">
      <c r="B4" s="155"/>
      <c r="C4" s="244" t="s">
        <v>86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154" customFormat="1" x14ac:dyDescent="0.25">
      <c r="B5" s="155"/>
      <c r="C5" s="244" t="s">
        <v>87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s="154" customFormat="1" x14ac:dyDescent="0.25">
      <c r="B6" s="155"/>
      <c r="C6" s="244" t="s">
        <v>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s="154" customFormat="1" x14ac:dyDescent="0.25">
      <c r="A7" s="156"/>
      <c r="B7" s="156"/>
      <c r="C7" s="244" t="str">
        <f>CE!C7</f>
        <v>FECHA DE ACTUALIZACIÓN: 20 - Noviembre - 2023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s="154" customFormat="1" x14ac:dyDescent="0.25">
      <c r="A8" s="157"/>
      <c r="B8" s="157"/>
      <c r="C8" s="244" t="str">
        <f>CE!C8</f>
        <v>CORRESPONDE AL MES DE: OCTUBRE 2023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6.5" thickBot="1" x14ac:dyDescent="0.3">
      <c r="A11" s="306" t="s">
        <v>68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69" t="s">
        <v>1</v>
      </c>
      <c r="B12" s="272" t="s">
        <v>2</v>
      </c>
      <c r="C12" s="272" t="s">
        <v>3</v>
      </c>
      <c r="D12" s="272" t="s">
        <v>4</v>
      </c>
      <c r="E12" s="272" t="s">
        <v>44</v>
      </c>
      <c r="F12" s="272"/>
      <c r="G12" s="272"/>
      <c r="H12" s="272"/>
      <c r="I12" s="272" t="s">
        <v>61</v>
      </c>
      <c r="J12" s="280" t="s">
        <v>52</v>
      </c>
      <c r="K12" s="280" t="s">
        <v>45</v>
      </c>
      <c r="L12" s="280" t="s">
        <v>46</v>
      </c>
      <c r="M12" s="272" t="s">
        <v>11</v>
      </c>
      <c r="N12" s="302" t="s">
        <v>62</v>
      </c>
      <c r="O12" s="302" t="s">
        <v>63</v>
      </c>
      <c r="P12" s="302" t="s">
        <v>64</v>
      </c>
      <c r="Q12" s="294" t="s">
        <v>70</v>
      </c>
    </row>
    <row r="13" spans="1:17" x14ac:dyDescent="0.25">
      <c r="A13" s="270"/>
      <c r="B13" s="273"/>
      <c r="C13" s="273"/>
      <c r="D13" s="273"/>
      <c r="E13" s="188" t="s">
        <v>5</v>
      </c>
      <c r="F13" s="188" t="s">
        <v>6</v>
      </c>
      <c r="G13" s="188" t="s">
        <v>7</v>
      </c>
      <c r="H13" s="188" t="s">
        <v>39</v>
      </c>
      <c r="I13" s="273"/>
      <c r="J13" s="281"/>
      <c r="K13" s="281"/>
      <c r="L13" s="281"/>
      <c r="M13" s="273"/>
      <c r="N13" s="303"/>
      <c r="O13" s="303"/>
      <c r="P13" s="303"/>
      <c r="Q13" s="295"/>
    </row>
    <row r="14" spans="1:17" ht="15.75" thickBot="1" x14ac:dyDescent="0.3">
      <c r="A14" s="307"/>
      <c r="B14" s="308"/>
      <c r="C14" s="308"/>
      <c r="D14" s="308"/>
      <c r="E14" s="190" t="s">
        <v>12</v>
      </c>
      <c r="F14" s="190" t="s">
        <v>13</v>
      </c>
      <c r="G14" s="190" t="s">
        <v>14</v>
      </c>
      <c r="H14" s="190" t="s">
        <v>40</v>
      </c>
      <c r="I14" s="308"/>
      <c r="J14" s="314"/>
      <c r="K14" s="314"/>
      <c r="L14" s="314"/>
      <c r="M14" s="308"/>
      <c r="N14" s="309"/>
      <c r="O14" s="309"/>
      <c r="P14" s="309"/>
      <c r="Q14" s="310"/>
    </row>
    <row r="15" spans="1:17" ht="51" customHeight="1" x14ac:dyDescent="0.25">
      <c r="A15" s="189" t="s">
        <v>19</v>
      </c>
      <c r="B15" s="113" t="s">
        <v>120</v>
      </c>
      <c r="C15" s="135" t="s">
        <v>121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313" t="s">
        <v>73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11" t="s">
        <v>72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12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7" zoomScaleNormal="100" zoomScaleSheetLayoutView="110" workbookViewId="0">
      <selection activeCell="G18" sqref="G18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Noviembre - 2023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OCTUBRE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tr">
        <f>CE!$A$10</f>
        <v>Numero y Nombre de funcionarios, servidores públicos, empleados y asesores que laboran en el Sujeto Obligado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224" t="s">
        <v>122</v>
      </c>
      <c r="C14" s="218" t="s">
        <v>117</v>
      </c>
      <c r="D14" s="219">
        <v>15000</v>
      </c>
      <c r="E14" s="182">
        <v>0</v>
      </c>
      <c r="F14" s="170">
        <v>0</v>
      </c>
      <c r="G14" s="170">
        <v>11318.4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74</v>
      </c>
      <c r="C15" s="184" t="s">
        <v>75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145</v>
      </c>
      <c r="C16" s="184" t="s">
        <v>67</v>
      </c>
      <c r="D16" s="180">
        <v>13100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76</v>
      </c>
      <c r="C17" s="184" t="s">
        <v>77</v>
      </c>
      <c r="D17" s="180">
        <v>20000</v>
      </c>
      <c r="E17" s="181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78</v>
      </c>
      <c r="C18" s="184" t="s">
        <v>71</v>
      </c>
      <c r="D18" s="180">
        <v>15000</v>
      </c>
      <c r="E18" s="181">
        <v>0</v>
      </c>
      <c r="F18" s="173">
        <v>0</v>
      </c>
      <c r="G18" s="173">
        <v>3930.11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83</v>
      </c>
      <c r="C19" s="184" t="s">
        <v>103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146</v>
      </c>
      <c r="C20" s="205" t="s">
        <v>147</v>
      </c>
      <c r="D20" s="180">
        <v>10500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83" t="s">
        <v>100</v>
      </c>
      <c r="C21" s="207" t="s">
        <v>102</v>
      </c>
      <c r="D21" s="180">
        <v>5500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118</v>
      </c>
      <c r="C22" s="205" t="s">
        <v>119</v>
      </c>
      <c r="D22" s="180">
        <v>2727.27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 t="s">
        <v>141</v>
      </c>
      <c r="C23" s="205" t="s">
        <v>142</v>
      </c>
      <c r="D23" s="180">
        <v>9500</v>
      </c>
      <c r="E23" s="181">
        <v>0</v>
      </c>
      <c r="F23" s="202">
        <v>0</v>
      </c>
      <c r="G23" s="202">
        <v>0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/>
      <c r="C27" s="205"/>
      <c r="D27" s="180"/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28"/>
      <c r="C28" s="206"/>
      <c r="D28" s="191"/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315" t="s">
        <v>69</v>
      </c>
      <c r="C30" s="250"/>
    </row>
    <row r="31" spans="1:8" x14ac:dyDescent="0.2">
      <c r="B31" s="251"/>
      <c r="C31" s="252"/>
      <c r="D31" s="245" t="str">
        <f>'[1]RENGLON 021'!$D$19</f>
        <v>(Base legal Decreto 57-2008, artículo 10 numeral 4) INFORMACIÓN PÚBLICA DE OFICIO</v>
      </c>
      <c r="E31" s="246"/>
      <c r="F31" s="246"/>
      <c r="G31" s="246"/>
      <c r="H31" s="246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topLeftCell="B1" zoomScale="80" zoomScaleNormal="80" zoomScaleSheetLayoutView="100" zoomScalePageLayoutView="69" workbookViewId="0">
      <selection activeCell="A17" sqref="A17:Q17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4" t="s">
        <v>84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54" customFormat="1" x14ac:dyDescent="0.25">
      <c r="B3" s="155"/>
      <c r="C3" s="244" t="s">
        <v>85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s="154" customFormat="1" x14ac:dyDescent="0.25">
      <c r="B4" s="155"/>
      <c r="C4" s="244" t="s">
        <v>86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154" customFormat="1" x14ac:dyDescent="0.25">
      <c r="B5" s="155"/>
      <c r="C5" s="244" t="s">
        <v>87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s="154" customFormat="1" x14ac:dyDescent="0.25">
      <c r="B6" s="155"/>
      <c r="C6" s="244" t="s">
        <v>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s="154" customFormat="1" x14ac:dyDescent="0.25">
      <c r="A7" s="156"/>
      <c r="B7" s="156"/>
      <c r="C7" s="244" t="str">
        <f>CE!C7</f>
        <v>FECHA DE ACTUALIZACIÓN: 20 - Noviembre - 2023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s="154" customFormat="1" x14ac:dyDescent="0.25">
      <c r="A8" s="157"/>
      <c r="B8" s="157"/>
      <c r="C8" s="244" t="str">
        <f>CE!C8</f>
        <v>CORRESPONDE AL MES DE: OCTUBRE 2023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17" x14ac:dyDescent="0.25">
      <c r="A10" s="297" t="str">
        <f>CE!$A$10</f>
        <v>Numero y Nombre de funcionarios, servidores públicos, empleados y asesores que laboran en el Sujeto Obligado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6.5" thickBot="1" x14ac:dyDescent="0.3">
      <c r="A11" s="306" t="s">
        <v>68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69" t="s">
        <v>1</v>
      </c>
      <c r="B12" s="272" t="s">
        <v>2</v>
      </c>
      <c r="C12" s="272" t="s">
        <v>3</v>
      </c>
      <c r="D12" s="272" t="s">
        <v>4</v>
      </c>
      <c r="E12" s="272" t="s">
        <v>44</v>
      </c>
      <c r="F12" s="272"/>
      <c r="G12" s="272"/>
      <c r="H12" s="272"/>
      <c r="I12" s="272" t="s">
        <v>61</v>
      </c>
      <c r="J12" s="280" t="s">
        <v>52</v>
      </c>
      <c r="K12" s="280" t="s">
        <v>45</v>
      </c>
      <c r="L12" s="280" t="s">
        <v>46</v>
      </c>
      <c r="M12" s="272" t="s">
        <v>11</v>
      </c>
      <c r="N12" s="302" t="s">
        <v>62</v>
      </c>
      <c r="O12" s="302" t="s">
        <v>148</v>
      </c>
      <c r="P12" s="302" t="s">
        <v>64</v>
      </c>
      <c r="Q12" s="294" t="s">
        <v>70</v>
      </c>
    </row>
    <row r="13" spans="1:17" x14ac:dyDescent="0.25">
      <c r="A13" s="270"/>
      <c r="B13" s="273"/>
      <c r="C13" s="273"/>
      <c r="D13" s="273"/>
      <c r="E13" s="200" t="s">
        <v>5</v>
      </c>
      <c r="F13" s="200" t="s">
        <v>6</v>
      </c>
      <c r="G13" s="200" t="s">
        <v>7</v>
      </c>
      <c r="H13" s="200" t="s">
        <v>39</v>
      </c>
      <c r="I13" s="273"/>
      <c r="J13" s="281"/>
      <c r="K13" s="281"/>
      <c r="L13" s="281"/>
      <c r="M13" s="273"/>
      <c r="N13" s="303"/>
      <c r="O13" s="303"/>
      <c r="P13" s="303"/>
      <c r="Q13" s="295"/>
    </row>
    <row r="14" spans="1:17" ht="15.75" thickBot="1" x14ac:dyDescent="0.3">
      <c r="A14" s="307"/>
      <c r="B14" s="308"/>
      <c r="C14" s="308"/>
      <c r="D14" s="308"/>
      <c r="E14" s="201" t="s">
        <v>12</v>
      </c>
      <c r="F14" s="201" t="s">
        <v>13</v>
      </c>
      <c r="G14" s="201" t="s">
        <v>14</v>
      </c>
      <c r="H14" s="201" t="s">
        <v>40</v>
      </c>
      <c r="I14" s="308"/>
      <c r="J14" s="314"/>
      <c r="K14" s="314"/>
      <c r="L14" s="314"/>
      <c r="M14" s="308"/>
      <c r="N14" s="309"/>
      <c r="O14" s="309"/>
      <c r="P14" s="309"/>
      <c r="Q14" s="310"/>
    </row>
    <row r="15" spans="1:17" ht="51" customHeight="1" x14ac:dyDescent="0.25">
      <c r="A15" s="189" t="s">
        <v>18</v>
      </c>
      <c r="B15" s="113" t="s">
        <v>55</v>
      </c>
      <c r="C15" s="135" t="s">
        <v>143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f>+D15*4.83%</f>
        <v>193.20000000000002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322" t="s">
        <v>152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7" x14ac:dyDescent="0.25">
      <c r="A17" s="313" t="s">
        <v>73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</row>
    <row r="18" spans="1:17" ht="15" customHeight="1" x14ac:dyDescent="0.25">
      <c r="A18" s="131"/>
      <c r="B18" s="311" t="s">
        <v>113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12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8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A17:Q17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Noviembre - 2023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OCTUBRE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231" t="s">
        <v>106</v>
      </c>
      <c r="C14" s="163" t="s">
        <v>107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3" t="s">
        <v>82</v>
      </c>
      <c r="B17" s="253"/>
      <c r="C17" s="253"/>
    </row>
    <row r="18" spans="1:8" x14ac:dyDescent="0.2">
      <c r="A18" s="215"/>
      <c r="B18" s="215"/>
      <c r="C18" s="215"/>
    </row>
    <row r="19" spans="1:8" x14ac:dyDescent="0.2">
      <c r="A19" s="254"/>
      <c r="B19" s="254"/>
      <c r="C19" s="254"/>
    </row>
    <row r="20" spans="1:8" x14ac:dyDescent="0.2">
      <c r="B20" s="249" t="s">
        <v>108</v>
      </c>
      <c r="C20" s="250"/>
    </row>
    <row r="21" spans="1:8" ht="12.75" customHeight="1" x14ac:dyDescent="0.2">
      <c r="B21" s="251"/>
      <c r="C21" s="252"/>
      <c r="D21" s="245" t="s">
        <v>89</v>
      </c>
      <c r="E21" s="246"/>
      <c r="F21" s="246"/>
      <c r="G21" s="246"/>
      <c r="H21" s="246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4" sqref="D14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Noviembre - 2023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OCTUBRE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197" t="s">
        <v>125</v>
      </c>
      <c r="C14" s="163" t="s">
        <v>126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3" t="s">
        <v>82</v>
      </c>
      <c r="B17" s="253"/>
      <c r="C17" s="253"/>
    </row>
    <row r="18" spans="1:8" x14ac:dyDescent="0.2">
      <c r="A18" s="225"/>
      <c r="B18" s="225"/>
      <c r="C18" s="225"/>
    </row>
    <row r="19" spans="1:8" x14ac:dyDescent="0.2">
      <c r="A19" s="254"/>
      <c r="B19" s="254"/>
      <c r="C19" s="254"/>
    </row>
    <row r="20" spans="1:8" x14ac:dyDescent="0.2">
      <c r="B20" s="323" t="s">
        <v>127</v>
      </c>
      <c r="C20" s="324"/>
    </row>
    <row r="21" spans="1:8" ht="12.75" customHeight="1" x14ac:dyDescent="0.2">
      <c r="B21" s="325"/>
      <c r="C21" s="326"/>
      <c r="D21" s="245" t="s">
        <v>89</v>
      </c>
      <c r="E21" s="246"/>
      <c r="F21" s="246"/>
      <c r="G21" s="246"/>
      <c r="H21" s="246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J16" sqref="J16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4" t="s">
        <v>84</v>
      </c>
      <c r="D2" s="244"/>
      <c r="E2" s="244"/>
      <c r="F2" s="244"/>
      <c r="G2" s="244"/>
      <c r="H2" s="244"/>
    </row>
    <row r="3" spans="1:8" s="154" customFormat="1" ht="15" x14ac:dyDescent="0.25">
      <c r="B3" s="155"/>
      <c r="C3" s="244" t="s">
        <v>85</v>
      </c>
      <c r="D3" s="244"/>
      <c r="E3" s="244"/>
      <c r="F3" s="244"/>
      <c r="G3" s="244"/>
      <c r="H3" s="244"/>
    </row>
    <row r="4" spans="1:8" s="154" customFormat="1" ht="15" x14ac:dyDescent="0.25">
      <c r="B4" s="155"/>
      <c r="C4" s="244" t="s">
        <v>86</v>
      </c>
      <c r="D4" s="244"/>
      <c r="E4" s="244"/>
      <c r="F4" s="244"/>
      <c r="G4" s="244"/>
      <c r="H4" s="244"/>
    </row>
    <row r="5" spans="1:8" s="154" customFormat="1" ht="15" x14ac:dyDescent="0.25">
      <c r="B5" s="155"/>
      <c r="C5" s="244" t="s">
        <v>87</v>
      </c>
      <c r="D5" s="244"/>
      <c r="E5" s="244"/>
      <c r="F5" s="244"/>
      <c r="G5" s="244"/>
      <c r="H5" s="244"/>
    </row>
    <row r="6" spans="1:8" s="154" customFormat="1" ht="15" x14ac:dyDescent="0.25">
      <c r="B6" s="155"/>
      <c r="C6" s="244" t="s">
        <v>88</v>
      </c>
      <c r="D6" s="244"/>
      <c r="E6" s="244"/>
      <c r="F6" s="244"/>
      <c r="G6" s="244"/>
      <c r="H6" s="244"/>
    </row>
    <row r="7" spans="1:8" s="154" customFormat="1" ht="15" x14ac:dyDescent="0.25">
      <c r="A7" s="156"/>
      <c r="B7" s="156"/>
      <c r="C7" s="244" t="str">
        <f>CE!C7</f>
        <v>FECHA DE ACTUALIZACIÓN: 20 - Noviembre - 2023</v>
      </c>
      <c r="D7" s="244"/>
      <c r="E7" s="244"/>
      <c r="F7" s="244"/>
      <c r="G7" s="244"/>
      <c r="H7" s="244"/>
    </row>
    <row r="8" spans="1:8" s="154" customFormat="1" ht="15" x14ac:dyDescent="0.25">
      <c r="A8" s="157"/>
      <c r="B8" s="157"/>
      <c r="C8" s="244" t="str">
        <f>CE!C8</f>
        <v>CORRESPONDE AL MES DE: OCTUBRE 2023</v>
      </c>
      <c r="D8" s="244"/>
      <c r="E8" s="244"/>
      <c r="F8" s="244"/>
      <c r="G8" s="244"/>
      <c r="H8" s="244"/>
    </row>
    <row r="9" spans="1:8" s="154" customFormat="1" ht="15" customHeight="1" x14ac:dyDescent="0.3">
      <c r="A9" s="255"/>
      <c r="B9" s="255"/>
      <c r="C9" s="255"/>
      <c r="D9" s="255"/>
      <c r="E9" s="255"/>
      <c r="F9" s="255"/>
      <c r="G9" s="255"/>
      <c r="H9" s="255"/>
    </row>
    <row r="10" spans="1:8" x14ac:dyDescent="0.2">
      <c r="A10" s="256" t="s">
        <v>101</v>
      </c>
      <c r="B10" s="256"/>
      <c r="C10" s="256"/>
      <c r="D10" s="256"/>
      <c r="E10" s="256"/>
      <c r="F10" s="256"/>
      <c r="G10" s="256"/>
      <c r="H10" s="256"/>
    </row>
    <row r="11" spans="1:8" s="159" customFormat="1" ht="18.75" customHeight="1" thickBot="1" x14ac:dyDescent="0.25">
      <c r="A11" s="257" t="s">
        <v>68</v>
      </c>
      <c r="B11" s="257"/>
      <c r="C11" s="257"/>
      <c r="D11" s="257"/>
      <c r="E11" s="257"/>
      <c r="F11" s="257"/>
      <c r="G11" s="257"/>
      <c r="H11" s="257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66" t="s">
        <v>62</v>
      </c>
      <c r="F12" s="264" t="s">
        <v>63</v>
      </c>
      <c r="G12" s="264" t="s">
        <v>64</v>
      </c>
      <c r="H12" s="247" t="s">
        <v>65</v>
      </c>
    </row>
    <row r="13" spans="1:8" s="160" customFormat="1" ht="13.5" thickBot="1" x14ac:dyDescent="0.3">
      <c r="A13" s="317"/>
      <c r="B13" s="319"/>
      <c r="C13" s="319"/>
      <c r="D13" s="321"/>
      <c r="E13" s="267"/>
      <c r="F13" s="265"/>
      <c r="G13" s="265"/>
      <c r="H13" s="248"/>
    </row>
    <row r="14" spans="1:8" s="160" customFormat="1" ht="36.75" customHeight="1" x14ac:dyDescent="0.25">
      <c r="A14" s="162">
        <v>1</v>
      </c>
      <c r="B14" s="197" t="s">
        <v>109</v>
      </c>
      <c r="C14" s="163" t="s">
        <v>110</v>
      </c>
      <c r="D14" s="166">
        <v>61400</v>
      </c>
      <c r="E14" s="169">
        <v>0</v>
      </c>
      <c r="F14" s="170">
        <v>0</v>
      </c>
      <c r="G14" s="170">
        <v>3930.11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111</v>
      </c>
      <c r="C15" s="161" t="s">
        <v>112</v>
      </c>
      <c r="D15" s="167">
        <f>11500</f>
        <v>11500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123</v>
      </c>
      <c r="C16" s="161" t="s">
        <v>124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27" t="s">
        <v>140</v>
      </c>
      <c r="B19" s="327"/>
      <c r="C19" s="327"/>
      <c r="D19" s="327"/>
      <c r="E19" s="327"/>
      <c r="F19" s="327"/>
      <c r="G19" s="327"/>
      <c r="H19" s="327"/>
    </row>
    <row r="20" spans="1:8" x14ac:dyDescent="0.2">
      <c r="A20" s="215"/>
      <c r="B20" s="215"/>
      <c r="C20" s="215"/>
    </row>
    <row r="21" spans="1:8" x14ac:dyDescent="0.2">
      <c r="A21" s="254"/>
      <c r="B21" s="254"/>
      <c r="C21" s="254"/>
    </row>
    <row r="22" spans="1:8" x14ac:dyDescent="0.2">
      <c r="B22" s="249" t="s">
        <v>116</v>
      </c>
      <c r="C22" s="250"/>
    </row>
    <row r="23" spans="1:8" ht="12.75" customHeight="1" x14ac:dyDescent="0.2">
      <c r="B23" s="251"/>
      <c r="C23" s="252"/>
      <c r="D23" s="245" t="s">
        <v>89</v>
      </c>
      <c r="E23" s="246"/>
      <c r="F23" s="246"/>
      <c r="G23" s="246"/>
      <c r="H23" s="246"/>
    </row>
  </sheetData>
  <mergeCells count="22">
    <mergeCell ref="A19:H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36" t="s">
        <v>0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36" t="s">
        <v>36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37" t="s">
        <v>1</v>
      </c>
      <c r="B16" s="337" t="s">
        <v>2</v>
      </c>
      <c r="C16" s="339" t="s">
        <v>3</v>
      </c>
      <c r="D16" s="337" t="s">
        <v>4</v>
      </c>
      <c r="E16" s="45" t="s">
        <v>32</v>
      </c>
      <c r="F16" s="45" t="s">
        <v>32</v>
      </c>
      <c r="G16" s="337" t="s">
        <v>8</v>
      </c>
      <c r="H16" s="45" t="s">
        <v>9</v>
      </c>
      <c r="I16" s="68" t="s">
        <v>10</v>
      </c>
      <c r="J16" s="45" t="s">
        <v>1</v>
      </c>
      <c r="K16" s="337" t="s">
        <v>11</v>
      </c>
    </row>
    <row r="17" spans="1:11" s="69" customFormat="1" x14ac:dyDescent="0.25">
      <c r="A17" s="338"/>
      <c r="B17" s="338"/>
      <c r="C17" s="339"/>
      <c r="D17" s="338"/>
      <c r="E17" s="45" t="s">
        <v>33</v>
      </c>
      <c r="F17" s="55" t="s">
        <v>5</v>
      </c>
      <c r="G17" s="338"/>
      <c r="H17" s="56" t="s">
        <v>15</v>
      </c>
      <c r="I17" s="57" t="s">
        <v>16</v>
      </c>
      <c r="J17" s="56" t="s">
        <v>17</v>
      </c>
      <c r="K17" s="338"/>
    </row>
    <row r="18" spans="1:11" s="69" customFormat="1" ht="56.25" customHeight="1" x14ac:dyDescent="0.25">
      <c r="A18" s="332" t="s">
        <v>18</v>
      </c>
      <c r="B18" s="332" t="s">
        <v>38</v>
      </c>
      <c r="C18" s="332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33"/>
      <c r="B19" s="333"/>
      <c r="C19" s="333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34" t="s">
        <v>26</v>
      </c>
      <c r="C20" s="335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28" t="s">
        <v>28</v>
      </c>
      <c r="E31" s="328"/>
      <c r="F31" s="329"/>
      <c r="G31" s="328"/>
      <c r="H31" s="328"/>
      <c r="I31" s="34"/>
      <c r="J31" s="328" t="s">
        <v>29</v>
      </c>
      <c r="K31" s="328"/>
    </row>
    <row r="32" spans="1:11" x14ac:dyDescent="0.25">
      <c r="D32" s="330" t="s">
        <v>34</v>
      </c>
      <c r="E32" s="330"/>
      <c r="F32" s="330"/>
      <c r="G32" s="330"/>
      <c r="H32" s="330"/>
      <c r="J32" s="331" t="s">
        <v>30</v>
      </c>
      <c r="K32" s="331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029</vt:lpstr>
      <vt:lpstr>RENGLON 031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2023-10-17T16:55:16Z</cp:lastPrinted>
  <dcterms:created xsi:type="dcterms:W3CDTF">2014-08-27T17:22:19Z</dcterms:created>
  <dcterms:modified xsi:type="dcterms:W3CDTF">2023-11-20T16:08:42Z</dcterms:modified>
</cp:coreProperties>
</file>